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585" windowHeight="119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<sst xmlns="http://schemas.openxmlformats.org/spreadsheetml/2006/main" count="73" uniqueCount="60">
  <si>
    <t>ΚΑΛΠΗ 1</t>
  </si>
  <si>
    <t>ΚΑΛΠΗ 2</t>
  </si>
  <si>
    <t>ΚΑΛΠΗ 3</t>
  </si>
  <si>
    <t>ΑΘΗΝΑΣ</t>
  </si>
  <si>
    <t>ΘΕΣ/ΝΙΚΗ</t>
  </si>
  <si>
    <t>ΚΟΖΑΝΗ</t>
  </si>
  <si>
    <t>ΒΕΡΟΙΑ</t>
  </si>
  <si>
    <t>ΕΔΕΣΣΑ</t>
  </si>
  <si>
    <t>ΞΑΝΘΗ</t>
  </si>
  <si>
    <t>ΚΑΒΑΛΑ</t>
  </si>
  <si>
    <t>ΚΑΤΕΡΙΝΗ</t>
  </si>
  <si>
    <t>ΤΡΙΠΟΛΗ</t>
  </si>
  <si>
    <t>ΔΡΑΜΑ</t>
  </si>
  <si>
    <t>ΣΕΡΡΕΣ</t>
  </si>
  <si>
    <t>ΑΛΕΞ/ΠΟΛΗ</t>
  </si>
  <si>
    <t>ΚΟΜΟΤΗΝΗ</t>
  </si>
  <si>
    <t>ΛΑΡΙΣΑ</t>
  </si>
  <si>
    <t>ΒΟΛΟΣ</t>
  </si>
  <si>
    <t>ΛΑΜΙΑ</t>
  </si>
  <si>
    <t>ΛΕΙΒΑΔΙΑ</t>
  </si>
  <si>
    <t>ΧΑΛΚΙΔΑ</t>
  </si>
  <si>
    <t>ΚΟΡΙΝΘΟΣ</t>
  </si>
  <si>
    <t>ΠΑΤΡΑ</t>
  </si>
  <si>
    <t>ΙΩΑΝΝΙΝΑ</t>
  </si>
  <si>
    <t>ΑΓΡΙΝΙΟ</t>
  </si>
  <si>
    <t>ΚΕΡΚΥΡΑ</t>
  </si>
  <si>
    <t>ΜΥΤΙΛΗΝΗ</t>
  </si>
  <si>
    <t>ΧΑΝΙΑ</t>
  </si>
  <si>
    <t>ΡΕΘΥΜΝΟ</t>
  </si>
  <si>
    <t>ΗΡΑΚΛΕΙΟ</t>
  </si>
  <si>
    <t>ΧΙΟΣ</t>
  </si>
  <si>
    <t>ΡΟΔΟΣ</t>
  </si>
  <si>
    <t>ΚΑΛΑΜΑΤΑ</t>
  </si>
  <si>
    <t>ΣΥΝΟΛΙΚΑ
ΠΕΡΙΦΕΡΕΙΑΣ</t>
  </si>
  <si>
    <t>ΣΥΝΟΛΟ
ΕΠΙΚΡΑΤΕΙΑΣ</t>
  </si>
  <si>
    <t>ΠΟΣΟΣΤΟ
%</t>
  </si>
  <si>
    <t>Α' ΚΑΤΑΝΟΜΗ</t>
  </si>
  <si>
    <t>ΥΠΟΛΟΙΠΟ</t>
  </si>
  <si>
    <t>Β' ΚΑΤΑΝΟΜΗ</t>
  </si>
  <si>
    <t>ΕΔΡΕΣ</t>
  </si>
  <si>
    <t>ΨΗΦΙΣΑΝΤΕΣ</t>
  </si>
  <si>
    <t>ΔΚΜ</t>
  </si>
  <si>
    <t xml:space="preserve">ΠΑΣΚ </t>
  </si>
  <si>
    <t>ΠΑΝΕΠΙΣΤΗΜΟΝΙΚΗ</t>
  </si>
  <si>
    <t>ΣΥ2. ΜΗ</t>
  </si>
  <si>
    <t>ΑΡ. ΣΥΣΠΕΙΡΩΣΗ</t>
  </si>
  <si>
    <t>ΛΕΥΚΑ</t>
  </si>
  <si>
    <t>ΑΚΥΡΑ</t>
  </si>
  <si>
    <t>ΕΓΚΥΡΑ (ΕΚΛ.ΜΕΤ.)</t>
  </si>
  <si>
    <t>ΕΓΚΥΡΑ + ΛΕΥΚΑ</t>
  </si>
  <si>
    <t>ΣΥΝΟΛΟ</t>
  </si>
  <si>
    <t xml:space="preserve">Εκλογή μελών εξελεγκτικής επιτροπής
</t>
  </si>
  <si>
    <t>Η εφορευτική επιτροπή</t>
  </si>
  <si>
    <t>Ο πρόεδρος</t>
  </si>
  <si>
    <t>Τα μέλη</t>
  </si>
  <si>
    <t xml:space="preserve">Τελικό αποτέλεμα </t>
  </si>
  <si>
    <t>ΕΛΕΜ</t>
  </si>
  <si>
    <t>ΕΚΛΟΓΕΣ Π.Σ.Δ.Μ.-Η. 27-05-2012
ΑΝΑΛΥΤΙΚΟΣ ΠΙΝΑΚΑΣ ΑΠΟΤΕΛΕΣΜΑΤΩΝ</t>
  </si>
  <si>
    <t>ΠΑΣΚ</t>
  </si>
  <si>
    <t>ΣΗΜΕΙΩΣΗ: Το εκλογικό μέτρο είναι 219,91 και  προκύπτει από την διαίρεση των εγκύρων ψηφοδελτίων  
δια του αριθμού των εκλεγομένων συμβούλων (11) σύμφωνα με το καταστατικό (άρθρο 20, εδ. 7.δ.Ι.)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</si>
</sst>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1"/>
      <color indexed="8"/>
      <name val="Calibri"/>
      <family val="2"/>
    </font>
    <font>
      <b/>
      <sz val="18"/>
      <name val="MS Sans Serif Greek"/>
      <family val="2"/>
    </font>
    <font>
      <sz val="8.5"/>
      <name val="MS Sans Serif Greek"/>
      <family val="2"/>
    </font>
    <font>
      <b/>
      <sz val="8.5"/>
      <name val="MS Sans Serif Greek"/>
      <family val="2"/>
    </font>
    <font>
      <b/>
      <sz val="10"/>
      <name val="MS Sans Serif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double"/>
      <right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>
        <color indexed="63"/>
      </right>
      <top/>
      <bottom style="double"/>
    </border>
    <border>
      <left>
        <color indexed="63"/>
      </left>
      <right/>
      <top/>
      <bottom style="double"/>
    </border>
    <border>
      <left>
        <color indexed="63"/>
      </left>
      <right>
        <color indexed="63"/>
      </right>
      <top/>
      <bottom style="double"/>
    </border>
    <border>
      <left style="double"/>
      <right>
        <color indexed="63"/>
      </right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1" applyNumberFormat="0" applyAlignment="0" applyProtection="0"/>
    <xf numFmtId="0" fontId="16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13" fillId="21" borderId="3" applyNumberFormat="0" applyAlignment="0" applyProtection="0"/>
    <xf numFmtId="0" fontId="18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9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14" fillId="21" borderId="1" applyNumberFormat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/>
    </xf>
    <xf numFmtId="0" fontId="3" fillId="5" borderId="20" xfId="0" applyFont="1" applyFill="1" applyBorder="1" applyAlignment="1">
      <alignment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3" fillId="21" borderId="26" xfId="0" applyFont="1" applyFill="1" applyBorder="1" applyAlignment="1">
      <alignment/>
    </xf>
    <xf numFmtId="0" fontId="2" fillId="21" borderId="27" xfId="0" applyFont="1" applyFill="1" applyBorder="1" applyAlignment="1">
      <alignment horizontal="center" vertical="center"/>
    </xf>
    <xf numFmtId="0" fontId="2" fillId="21" borderId="28" xfId="0" applyFont="1" applyFill="1" applyBorder="1" applyAlignment="1">
      <alignment horizontal="center" vertical="center"/>
    </xf>
    <xf numFmtId="0" fontId="3" fillId="21" borderId="27" xfId="0" applyFont="1" applyFill="1" applyBorder="1" applyAlignment="1">
      <alignment horizontal="center" vertical="center"/>
    </xf>
    <xf numFmtId="0" fontId="2" fillId="21" borderId="29" xfId="0" applyFont="1" applyFill="1" applyBorder="1" applyAlignment="1">
      <alignment horizontal="center" vertical="center"/>
    </xf>
    <xf numFmtId="0" fontId="2" fillId="21" borderId="30" xfId="0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2" fontId="3" fillId="21" borderId="10" xfId="0" applyNumberFormat="1" applyFont="1" applyFill="1" applyBorder="1" applyAlignment="1">
      <alignment horizontal="center" vertical="center"/>
    </xf>
    <xf numFmtId="1" fontId="3" fillId="21" borderId="10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/>
    </xf>
    <xf numFmtId="0" fontId="3" fillId="24" borderId="26" xfId="0" applyFont="1" applyFill="1" applyBorder="1" applyAlignment="1">
      <alignment/>
    </xf>
    <xf numFmtId="0" fontId="2" fillId="24" borderId="27" xfId="0" applyFont="1" applyFill="1" applyBorder="1" applyAlignment="1">
      <alignment horizontal="center" vertical="center"/>
    </xf>
    <xf numFmtId="0" fontId="2" fillId="24" borderId="28" xfId="0" applyFont="1" applyFill="1" applyBorder="1" applyAlignment="1">
      <alignment horizontal="center" vertical="center"/>
    </xf>
    <xf numFmtId="0" fontId="2" fillId="24" borderId="29" xfId="0" applyFont="1" applyFill="1" applyBorder="1" applyAlignment="1">
      <alignment horizontal="center" vertical="center"/>
    </xf>
    <xf numFmtId="0" fontId="2" fillId="24" borderId="3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2" fontId="3" fillId="24" borderId="10" xfId="0" applyNumberFormat="1" applyFont="1" applyFill="1" applyBorder="1" applyAlignment="1">
      <alignment horizontal="center" vertical="center"/>
    </xf>
    <xf numFmtId="1" fontId="3" fillId="24" borderId="10" xfId="0" applyNumberFormat="1" applyFont="1" applyFill="1" applyBorder="1" applyAlignment="1">
      <alignment horizontal="center" vertical="center"/>
    </xf>
    <xf numFmtId="0" fontId="3" fillId="21" borderId="26" xfId="0" applyFont="1" applyFill="1" applyBorder="1" applyAlignment="1">
      <alignment wrapText="1"/>
    </xf>
    <xf numFmtId="0" fontId="3" fillId="21" borderId="31" xfId="0" applyFont="1" applyFill="1" applyBorder="1" applyAlignment="1">
      <alignment/>
    </xf>
    <xf numFmtId="0" fontId="2" fillId="21" borderId="32" xfId="0" applyFont="1" applyFill="1" applyBorder="1" applyAlignment="1">
      <alignment horizontal="center" vertical="center"/>
    </xf>
    <xf numFmtId="0" fontId="2" fillId="21" borderId="33" xfId="0" applyFont="1" applyFill="1" applyBorder="1" applyAlignment="1">
      <alignment horizontal="center" vertical="center"/>
    </xf>
    <xf numFmtId="0" fontId="2" fillId="21" borderId="34" xfId="0" applyFont="1" applyFill="1" applyBorder="1" applyAlignment="1">
      <alignment horizontal="center" vertical="center"/>
    </xf>
    <xf numFmtId="0" fontId="2" fillId="21" borderId="35" xfId="0" applyFont="1" applyFill="1" applyBorder="1" applyAlignment="1">
      <alignment horizontal="center" vertical="center"/>
    </xf>
    <xf numFmtId="0" fontId="2" fillId="21" borderId="36" xfId="0" applyFont="1" applyFill="1" applyBorder="1" applyAlignment="1">
      <alignment horizontal="center" vertical="center"/>
    </xf>
    <xf numFmtId="0" fontId="2" fillId="21" borderId="10" xfId="0" applyFont="1" applyFill="1" applyBorder="1" applyAlignment="1">
      <alignment horizontal="center" vertical="center"/>
    </xf>
    <xf numFmtId="0" fontId="3" fillId="24" borderId="37" xfId="0" applyFont="1" applyFill="1" applyBorder="1" applyAlignment="1">
      <alignment/>
    </xf>
    <xf numFmtId="0" fontId="2" fillId="24" borderId="38" xfId="0" applyFont="1" applyFill="1" applyBorder="1" applyAlignment="1">
      <alignment horizontal="center" vertical="center"/>
    </xf>
    <xf numFmtId="0" fontId="2" fillId="24" borderId="39" xfId="0" applyFont="1" applyFill="1" applyBorder="1" applyAlignment="1">
      <alignment horizontal="center" vertical="center"/>
    </xf>
    <xf numFmtId="0" fontId="2" fillId="24" borderId="40" xfId="0" applyFont="1" applyFill="1" applyBorder="1" applyAlignment="1">
      <alignment horizontal="center" vertical="center"/>
    </xf>
    <xf numFmtId="0" fontId="2" fillId="24" borderId="41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/>
    </xf>
    <xf numFmtId="1" fontId="3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3" fillId="5" borderId="1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center" vertical="center" textRotation="90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3" fillId="24" borderId="28" xfId="0" applyFont="1" applyFill="1" applyBorder="1" applyAlignment="1">
      <alignment/>
    </xf>
    <xf numFmtId="2" fontId="2" fillId="24" borderId="28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4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4" borderId="28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53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3" fillId="0" borderId="44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ΕΚΛΟΓΕΣ ΠΣΔΜ-Η 2012
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75"/>
          <c:y val="0.16925"/>
          <c:w val="0.84525"/>
          <c:h val="0.75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F622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32523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D9D9D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Ref>
              <c:f>Φύλλο1!$B$18:$B$24</c:f>
              <c:strCache>
                <c:ptCount val="7"/>
                <c:pt idx="0">
                  <c:v>ΔΚΜ</c:v>
                </c:pt>
                <c:pt idx="1">
                  <c:v>ΠΑΣΚ </c:v>
                </c:pt>
                <c:pt idx="2">
                  <c:v>ΠΑΝΕΠΙΣΤΗΜΟΝΙΚΗ</c:v>
                </c:pt>
                <c:pt idx="3">
                  <c:v>ΣΥ2. ΜΗ</c:v>
                </c:pt>
                <c:pt idx="4">
                  <c:v>ΑΡ. ΣΥΣΠΕΙΡΩΣΗ</c:v>
                </c:pt>
                <c:pt idx="5">
                  <c:v>ΕΛΕΜ</c:v>
                </c:pt>
              </c:strCache>
            </c:strRef>
          </c:cat>
          <c:val>
            <c:numRef>
              <c:f>Φύλλο1!$C$18:$C$24</c:f>
              <c:numCache>
                <c:ptCount val="7"/>
                <c:pt idx="0">
                  <c:v>27.90409260024804</c:v>
                </c:pt>
                <c:pt idx="1">
                  <c:v>25.38238941711451</c:v>
                </c:pt>
                <c:pt idx="2">
                  <c:v>13.22860686233981</c:v>
                </c:pt>
                <c:pt idx="3">
                  <c:v>20.959073997519635</c:v>
                </c:pt>
                <c:pt idx="4">
                  <c:v>8.309218685407194</c:v>
                </c:pt>
                <c:pt idx="5">
                  <c:v>4.216618437370815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15</xdr:row>
      <xdr:rowOff>114300</xdr:rowOff>
    </xdr:from>
    <xdr:to>
      <xdr:col>19</xdr:col>
      <xdr:colOff>123825</xdr:colOff>
      <xdr:row>32</xdr:row>
      <xdr:rowOff>85725</xdr:rowOff>
    </xdr:to>
    <xdr:graphicFrame>
      <xdr:nvGraphicFramePr>
        <xdr:cNvPr id="1" name="1 - Γράφημα"/>
        <xdr:cNvGraphicFramePr/>
      </xdr:nvGraphicFramePr>
      <xdr:xfrm>
        <a:off x="200025" y="5410200"/>
        <a:ext cx="69151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9"/>
  <sheetViews>
    <sheetView tabSelected="1" zoomScale="85" zoomScaleNormal="85" zoomScalePageLayoutView="0" workbookViewId="0" topLeftCell="A1">
      <selection activeCell="F23" sqref="F23"/>
    </sheetView>
  </sheetViews>
  <sheetFormatPr defaultColWidth="9.140625" defaultRowHeight="19.5" customHeight="1"/>
  <cols>
    <col min="1" max="1" width="19.8515625" style="1" bestFit="1" customWidth="1"/>
    <col min="2" max="2" width="6.7109375" style="61" bestFit="1" customWidth="1"/>
    <col min="3" max="3" width="5.7109375" style="61" customWidth="1"/>
    <col min="4" max="4" width="5.00390625" style="61" bestFit="1" customWidth="1"/>
    <col min="5" max="5" width="7.8515625" style="61" bestFit="1" customWidth="1"/>
    <col min="6" max="6" width="5.00390625" style="61" bestFit="1" customWidth="1"/>
    <col min="7" max="7" width="3.7109375" style="61" customWidth="1"/>
    <col min="8" max="8" width="5.00390625" style="61" bestFit="1" customWidth="1"/>
    <col min="9" max="10" width="3.7109375" style="61" customWidth="1"/>
    <col min="11" max="11" width="5.00390625" style="61" bestFit="1" customWidth="1"/>
    <col min="12" max="13" width="5.00390625" style="61" customWidth="1"/>
    <col min="14" max="17" width="3.7109375" style="61" customWidth="1"/>
    <col min="18" max="18" width="5.00390625" style="61" bestFit="1" customWidth="1"/>
    <col min="19" max="21" width="3.7109375" style="61" customWidth="1"/>
    <col min="22" max="22" width="5.00390625" style="61" bestFit="1" customWidth="1"/>
    <col min="23" max="23" width="3.7109375" style="61" customWidth="1"/>
    <col min="24" max="24" width="5.00390625" style="61" bestFit="1" customWidth="1"/>
    <col min="25" max="28" width="3.7109375" style="61" customWidth="1"/>
    <col min="29" max="29" width="5.00390625" style="61" bestFit="1" customWidth="1"/>
    <col min="30" max="30" width="3.8515625" style="61" bestFit="1" customWidth="1"/>
    <col min="31" max="31" width="5.00390625" style="61" bestFit="1" customWidth="1"/>
    <col min="32" max="34" width="3.7109375" style="61" customWidth="1"/>
    <col min="35" max="36" width="6.140625" style="61" bestFit="1" customWidth="1"/>
    <col min="37" max="37" width="8.00390625" style="61" bestFit="1" customWidth="1"/>
    <col min="38" max="38" width="3.28125" style="61" bestFit="1" customWidth="1"/>
    <col min="39" max="39" width="7.7109375" style="61" bestFit="1" customWidth="1"/>
    <col min="40" max="41" width="3.7109375" style="61" customWidth="1"/>
    <col min="42" max="16384" width="9.140625" style="1" customWidth="1"/>
  </cols>
  <sheetData>
    <row r="1" spans="1:41" ht="48.75" customHeight="1" thickBot="1">
      <c r="A1" s="82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</row>
    <row r="2" spans="1:41" ht="94.5" customHeight="1" thickBot="1" thickTop="1">
      <c r="A2" s="2"/>
      <c r="B2" s="3" t="s">
        <v>0</v>
      </c>
      <c r="C2" s="4" t="s">
        <v>1</v>
      </c>
      <c r="D2" s="5" t="s">
        <v>2</v>
      </c>
      <c r="E2" s="6" t="s">
        <v>3</v>
      </c>
      <c r="F2" s="7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8" t="s">
        <v>20</v>
      </c>
      <c r="W2" s="8" t="s">
        <v>21</v>
      </c>
      <c r="X2" s="8" t="s">
        <v>22</v>
      </c>
      <c r="Y2" s="8" t="s">
        <v>23</v>
      </c>
      <c r="Z2" s="8" t="s">
        <v>24</v>
      </c>
      <c r="AA2" s="8" t="s">
        <v>25</v>
      </c>
      <c r="AB2" s="8" t="s">
        <v>26</v>
      </c>
      <c r="AC2" s="8" t="s">
        <v>27</v>
      </c>
      <c r="AD2" s="8" t="s">
        <v>28</v>
      </c>
      <c r="AE2" s="8" t="s">
        <v>29</v>
      </c>
      <c r="AF2" s="8" t="s">
        <v>30</v>
      </c>
      <c r="AG2" s="8" t="s">
        <v>31</v>
      </c>
      <c r="AH2" s="9" t="s">
        <v>32</v>
      </c>
      <c r="AI2" s="10" t="s">
        <v>33</v>
      </c>
      <c r="AJ2" s="11" t="s">
        <v>34</v>
      </c>
      <c r="AK2" s="12" t="s">
        <v>35</v>
      </c>
      <c r="AL2" s="13" t="s">
        <v>36</v>
      </c>
      <c r="AM2" s="7" t="s">
        <v>37</v>
      </c>
      <c r="AN2" s="8" t="s">
        <v>38</v>
      </c>
      <c r="AO2" s="13" t="s">
        <v>39</v>
      </c>
    </row>
    <row r="3" spans="1:41" s="21" customFormat="1" ht="19.5" customHeight="1" thickBot="1" thickTop="1">
      <c r="A3" s="14" t="s">
        <v>40</v>
      </c>
      <c r="B3" s="15">
        <v>259</v>
      </c>
      <c r="C3" s="16">
        <v>299</v>
      </c>
      <c r="D3" s="16">
        <v>239</v>
      </c>
      <c r="E3" s="15">
        <v>197</v>
      </c>
      <c r="F3" s="17">
        <v>217</v>
      </c>
      <c r="G3" s="18">
        <v>61</v>
      </c>
      <c r="H3" s="18">
        <v>49</v>
      </c>
      <c r="I3" s="18">
        <v>18</v>
      </c>
      <c r="J3" s="18">
        <v>46</v>
      </c>
      <c r="K3" s="19">
        <v>77</v>
      </c>
      <c r="L3" s="19">
        <v>26</v>
      </c>
      <c r="M3" s="19">
        <v>19</v>
      </c>
      <c r="N3" s="19">
        <v>31</v>
      </c>
      <c r="O3" s="18"/>
      <c r="P3" s="18">
        <v>18</v>
      </c>
      <c r="Q3" s="18">
        <v>56</v>
      </c>
      <c r="R3" s="18">
        <v>104</v>
      </c>
      <c r="S3" s="18">
        <v>60</v>
      </c>
      <c r="T3" s="18">
        <v>56</v>
      </c>
      <c r="U3" s="18">
        <v>20</v>
      </c>
      <c r="V3" s="18">
        <v>101</v>
      </c>
      <c r="W3" s="18"/>
      <c r="X3" s="18">
        <v>208</v>
      </c>
      <c r="Y3" s="18">
        <v>37</v>
      </c>
      <c r="Z3" s="18">
        <v>47</v>
      </c>
      <c r="AA3" s="18">
        <v>33</v>
      </c>
      <c r="AB3" s="18">
        <v>25</v>
      </c>
      <c r="AC3" s="18">
        <v>144</v>
      </c>
      <c r="AD3" s="18">
        <v>34</v>
      </c>
      <c r="AE3" s="18">
        <v>96</v>
      </c>
      <c r="AF3" s="18">
        <v>17</v>
      </c>
      <c r="AG3" s="18">
        <v>37</v>
      </c>
      <c r="AH3" s="19">
        <v>48</v>
      </c>
      <c r="AI3" s="20"/>
      <c r="AJ3" s="20"/>
      <c r="AK3" s="20"/>
      <c r="AL3" s="20"/>
      <c r="AM3" s="20"/>
      <c r="AN3" s="20"/>
      <c r="AO3" s="20"/>
    </row>
    <row r="4" spans="1:41" s="31" customFormat="1" ht="19.5" customHeight="1" thickBot="1" thickTop="1">
      <c r="A4" s="22" t="s">
        <v>41</v>
      </c>
      <c r="B4" s="23">
        <v>61</v>
      </c>
      <c r="C4" s="24">
        <v>60</v>
      </c>
      <c r="D4" s="24">
        <v>76</v>
      </c>
      <c r="E4" s="25">
        <f>SUM(B4:D4)</f>
        <v>197</v>
      </c>
      <c r="F4" s="26">
        <v>46</v>
      </c>
      <c r="G4" s="24">
        <v>28</v>
      </c>
      <c r="H4" s="24">
        <v>27</v>
      </c>
      <c r="I4" s="24">
        <v>8</v>
      </c>
      <c r="J4" s="24">
        <v>19</v>
      </c>
      <c r="K4" s="27">
        <v>18</v>
      </c>
      <c r="L4" s="27">
        <v>20</v>
      </c>
      <c r="M4" s="27">
        <v>4</v>
      </c>
      <c r="N4" s="27">
        <v>5</v>
      </c>
      <c r="O4" s="24"/>
      <c r="P4" s="24">
        <v>4</v>
      </c>
      <c r="Q4" s="24">
        <v>35</v>
      </c>
      <c r="R4" s="24">
        <v>50</v>
      </c>
      <c r="S4" s="24">
        <v>32</v>
      </c>
      <c r="T4" s="24">
        <v>18</v>
      </c>
      <c r="U4" s="24">
        <v>7</v>
      </c>
      <c r="V4" s="24">
        <v>24</v>
      </c>
      <c r="W4" s="24"/>
      <c r="X4" s="24">
        <v>23</v>
      </c>
      <c r="Y4" s="24">
        <v>7</v>
      </c>
      <c r="Z4" s="24">
        <v>24</v>
      </c>
      <c r="AA4" s="24">
        <v>3</v>
      </c>
      <c r="AB4" s="24">
        <v>6</v>
      </c>
      <c r="AC4" s="24">
        <v>30</v>
      </c>
      <c r="AD4" s="24">
        <v>6</v>
      </c>
      <c r="AE4" s="24">
        <v>17</v>
      </c>
      <c r="AF4" s="24">
        <v>4</v>
      </c>
      <c r="AG4" s="24">
        <v>5</v>
      </c>
      <c r="AH4" s="27">
        <v>8</v>
      </c>
      <c r="AI4" s="28">
        <f aca="true" t="shared" si="0" ref="AI4:AI14">SUM(F4:AH4)</f>
        <v>478</v>
      </c>
      <c r="AJ4" s="28">
        <f aca="true" t="shared" si="1" ref="AJ4:AJ14">SUM(E4:AH4)</f>
        <v>675</v>
      </c>
      <c r="AK4" s="29">
        <f>(AJ4/AJ12)*100</f>
        <v>27.90409260024804</v>
      </c>
      <c r="AL4" s="30">
        <f>INT(AJ4/(AJ12/11))</f>
        <v>3</v>
      </c>
      <c r="AM4" s="30">
        <f>MOD(AJ4,AJ12/11)</f>
        <v>15.27272727272728</v>
      </c>
      <c r="AN4" s="28"/>
      <c r="AO4" s="30">
        <f aca="true" t="shared" si="2" ref="AO4:AO10">AN4+AL4</f>
        <v>3</v>
      </c>
    </row>
    <row r="5" spans="1:41" s="31" customFormat="1" ht="19.5" customHeight="1" thickBot="1" thickTop="1">
      <c r="A5" s="32" t="s">
        <v>42</v>
      </c>
      <c r="B5" s="33">
        <v>52</v>
      </c>
      <c r="C5" s="34">
        <v>72</v>
      </c>
      <c r="D5" s="34">
        <v>49</v>
      </c>
      <c r="E5" s="25">
        <f aca="true" t="shared" si="3" ref="E5:E11">SUM(B5:D5)</f>
        <v>173</v>
      </c>
      <c r="F5" s="35">
        <v>21</v>
      </c>
      <c r="G5" s="34">
        <v>21</v>
      </c>
      <c r="H5" s="34">
        <v>3</v>
      </c>
      <c r="I5" s="34">
        <v>3</v>
      </c>
      <c r="J5" s="34">
        <v>6</v>
      </c>
      <c r="K5" s="36">
        <v>17</v>
      </c>
      <c r="L5" s="36">
        <v>2</v>
      </c>
      <c r="M5" s="36">
        <v>2</v>
      </c>
      <c r="N5" s="36">
        <v>7</v>
      </c>
      <c r="O5" s="34"/>
      <c r="P5" s="34">
        <v>0</v>
      </c>
      <c r="Q5" s="34">
        <v>1</v>
      </c>
      <c r="R5" s="34">
        <v>18</v>
      </c>
      <c r="S5" s="34">
        <v>2</v>
      </c>
      <c r="T5" s="34">
        <v>10</v>
      </c>
      <c r="U5" s="34">
        <v>7</v>
      </c>
      <c r="V5" s="34">
        <v>24</v>
      </c>
      <c r="W5" s="34"/>
      <c r="X5" s="34">
        <v>119</v>
      </c>
      <c r="Y5" s="34">
        <v>23</v>
      </c>
      <c r="Z5" s="34">
        <v>3</v>
      </c>
      <c r="AA5" s="34">
        <v>9</v>
      </c>
      <c r="AB5" s="34">
        <v>5</v>
      </c>
      <c r="AC5" s="34">
        <v>60</v>
      </c>
      <c r="AD5" s="34">
        <v>5</v>
      </c>
      <c r="AE5" s="34">
        <v>43</v>
      </c>
      <c r="AF5" s="34">
        <v>5</v>
      </c>
      <c r="AG5" s="34">
        <v>17</v>
      </c>
      <c r="AH5" s="36">
        <v>8</v>
      </c>
      <c r="AI5" s="37">
        <f t="shared" si="0"/>
        <v>441</v>
      </c>
      <c r="AJ5" s="37">
        <f t="shared" si="1"/>
        <v>614</v>
      </c>
      <c r="AK5" s="38">
        <f>(AJ5/AJ12)*100</f>
        <v>25.38238941711451</v>
      </c>
      <c r="AL5" s="39">
        <f>INT(AJ5/(AJ12/11))</f>
        <v>2</v>
      </c>
      <c r="AM5" s="39">
        <f>MOD(AJ5,AJ12/11)</f>
        <v>174.1818181818182</v>
      </c>
      <c r="AN5" s="37">
        <v>1</v>
      </c>
      <c r="AO5" s="39">
        <f t="shared" si="2"/>
        <v>3</v>
      </c>
    </row>
    <row r="6" spans="1:41" s="31" customFormat="1" ht="19.5" customHeight="1" thickBot="1" thickTop="1">
      <c r="A6" s="22" t="s">
        <v>43</v>
      </c>
      <c r="B6" s="23">
        <v>49</v>
      </c>
      <c r="C6" s="24">
        <v>67</v>
      </c>
      <c r="D6" s="24">
        <v>40</v>
      </c>
      <c r="E6" s="25">
        <f t="shared" si="3"/>
        <v>156</v>
      </c>
      <c r="F6" s="26">
        <v>33</v>
      </c>
      <c r="G6" s="24">
        <v>2</v>
      </c>
      <c r="H6" s="24">
        <v>1</v>
      </c>
      <c r="I6" s="24">
        <v>0</v>
      </c>
      <c r="J6" s="24">
        <v>4</v>
      </c>
      <c r="K6" s="27">
        <v>2</v>
      </c>
      <c r="L6" s="27">
        <v>1</v>
      </c>
      <c r="M6" s="27">
        <v>2</v>
      </c>
      <c r="N6" s="27">
        <v>4</v>
      </c>
      <c r="O6" s="24"/>
      <c r="P6" s="24">
        <v>2</v>
      </c>
      <c r="Q6" s="24">
        <v>11</v>
      </c>
      <c r="R6" s="24">
        <v>17</v>
      </c>
      <c r="S6" s="24">
        <v>4</v>
      </c>
      <c r="T6" s="24">
        <v>6</v>
      </c>
      <c r="U6" s="24">
        <v>1</v>
      </c>
      <c r="V6" s="24">
        <v>2</v>
      </c>
      <c r="W6" s="24"/>
      <c r="X6" s="24">
        <v>22</v>
      </c>
      <c r="Y6" s="24">
        <v>1</v>
      </c>
      <c r="Z6" s="24">
        <v>9</v>
      </c>
      <c r="AA6" s="24">
        <v>1</v>
      </c>
      <c r="AB6" s="24">
        <v>2</v>
      </c>
      <c r="AC6" s="24">
        <v>7</v>
      </c>
      <c r="AD6" s="24">
        <v>1</v>
      </c>
      <c r="AE6" s="24">
        <v>17</v>
      </c>
      <c r="AF6" s="24">
        <v>5</v>
      </c>
      <c r="AG6" s="24">
        <v>5</v>
      </c>
      <c r="AH6" s="27">
        <v>2</v>
      </c>
      <c r="AI6" s="28">
        <f t="shared" si="0"/>
        <v>164</v>
      </c>
      <c r="AJ6" s="28">
        <f t="shared" si="1"/>
        <v>320</v>
      </c>
      <c r="AK6" s="29">
        <f>(AJ6/AJ12)*100</f>
        <v>13.22860686233981</v>
      </c>
      <c r="AL6" s="30">
        <f>INT(AJ6/(AJ12/11))</f>
        <v>1</v>
      </c>
      <c r="AM6" s="30">
        <f>MOD(AJ6,AJ12/11)</f>
        <v>100.0909090909091</v>
      </c>
      <c r="AN6" s="28"/>
      <c r="AO6" s="30">
        <f t="shared" si="2"/>
        <v>1</v>
      </c>
    </row>
    <row r="7" spans="1:41" s="31" customFormat="1" ht="19.5" customHeight="1" thickBot="1" thickTop="1">
      <c r="A7" s="32" t="s">
        <v>44</v>
      </c>
      <c r="B7" s="33">
        <v>34</v>
      </c>
      <c r="C7" s="34">
        <v>35</v>
      </c>
      <c r="D7" s="34">
        <v>36</v>
      </c>
      <c r="E7" s="25">
        <f t="shared" si="3"/>
        <v>105</v>
      </c>
      <c r="F7" s="35">
        <v>107</v>
      </c>
      <c r="G7" s="34">
        <v>6</v>
      </c>
      <c r="H7" s="34">
        <v>18</v>
      </c>
      <c r="I7" s="34">
        <v>7</v>
      </c>
      <c r="J7" s="34">
        <v>13</v>
      </c>
      <c r="K7" s="36">
        <v>30</v>
      </c>
      <c r="L7" s="36">
        <v>0</v>
      </c>
      <c r="M7" s="36">
        <v>11</v>
      </c>
      <c r="N7" s="36">
        <v>12</v>
      </c>
      <c r="O7" s="34"/>
      <c r="P7" s="34">
        <v>12</v>
      </c>
      <c r="Q7" s="34">
        <v>8</v>
      </c>
      <c r="R7" s="34">
        <v>7</v>
      </c>
      <c r="S7" s="34">
        <v>5</v>
      </c>
      <c r="T7" s="34">
        <v>3</v>
      </c>
      <c r="U7" s="34">
        <v>3</v>
      </c>
      <c r="V7" s="34">
        <v>33</v>
      </c>
      <c r="W7" s="34"/>
      <c r="X7" s="34">
        <v>20</v>
      </c>
      <c r="Y7" s="34">
        <v>4</v>
      </c>
      <c r="Z7" s="34">
        <v>4</v>
      </c>
      <c r="AA7" s="34">
        <v>11</v>
      </c>
      <c r="AB7" s="34">
        <v>10</v>
      </c>
      <c r="AC7" s="34">
        <v>22</v>
      </c>
      <c r="AD7" s="34">
        <v>19</v>
      </c>
      <c r="AE7" s="34">
        <v>19</v>
      </c>
      <c r="AF7" s="34">
        <v>0</v>
      </c>
      <c r="AG7" s="34">
        <v>7</v>
      </c>
      <c r="AH7" s="36">
        <v>11</v>
      </c>
      <c r="AI7" s="37">
        <f t="shared" si="0"/>
        <v>402</v>
      </c>
      <c r="AJ7" s="37">
        <f t="shared" si="1"/>
        <v>507</v>
      </c>
      <c r="AK7" s="38">
        <f>(AJ7/AJ12)*100</f>
        <v>20.959073997519635</v>
      </c>
      <c r="AL7" s="39">
        <f>INT(AJ7/(AJ12/11))</f>
        <v>2</v>
      </c>
      <c r="AM7" s="39">
        <f>MOD(AJ7,AJ12/11)</f>
        <v>67.18181818181819</v>
      </c>
      <c r="AN7" s="37"/>
      <c r="AO7" s="39">
        <f t="shared" si="2"/>
        <v>2</v>
      </c>
    </row>
    <row r="8" spans="1:41" s="31" customFormat="1" ht="19.5" customHeight="1" thickBot="1" thickTop="1">
      <c r="A8" s="40" t="s">
        <v>45</v>
      </c>
      <c r="B8" s="23">
        <v>41</v>
      </c>
      <c r="C8" s="24">
        <v>42</v>
      </c>
      <c r="D8" s="24">
        <v>25</v>
      </c>
      <c r="E8" s="25">
        <f t="shared" si="3"/>
        <v>108</v>
      </c>
      <c r="F8" s="26">
        <v>1</v>
      </c>
      <c r="G8" s="24">
        <v>2</v>
      </c>
      <c r="H8" s="24">
        <v>0</v>
      </c>
      <c r="I8" s="24">
        <v>0</v>
      </c>
      <c r="J8" s="24">
        <v>1</v>
      </c>
      <c r="K8" s="27">
        <v>3</v>
      </c>
      <c r="L8" s="27">
        <v>3</v>
      </c>
      <c r="M8" s="27">
        <v>0</v>
      </c>
      <c r="N8" s="27">
        <v>1</v>
      </c>
      <c r="O8" s="24"/>
      <c r="P8" s="24">
        <v>0</v>
      </c>
      <c r="Q8" s="24">
        <v>0</v>
      </c>
      <c r="R8" s="24">
        <v>5</v>
      </c>
      <c r="S8" s="24">
        <v>9</v>
      </c>
      <c r="T8" s="24">
        <v>5</v>
      </c>
      <c r="U8" s="24">
        <v>2</v>
      </c>
      <c r="V8" s="24">
        <v>6</v>
      </c>
      <c r="W8" s="24"/>
      <c r="X8" s="24">
        <v>18</v>
      </c>
      <c r="Y8" s="24">
        <v>0</v>
      </c>
      <c r="Z8" s="24">
        <v>2</v>
      </c>
      <c r="AA8" s="24">
        <v>4</v>
      </c>
      <c r="AB8" s="24">
        <v>0</v>
      </c>
      <c r="AC8" s="24">
        <v>12</v>
      </c>
      <c r="AD8" s="24">
        <v>3</v>
      </c>
      <c r="AE8" s="24">
        <v>7</v>
      </c>
      <c r="AF8" s="24">
        <v>2</v>
      </c>
      <c r="AG8" s="24">
        <v>1</v>
      </c>
      <c r="AH8" s="27">
        <v>6</v>
      </c>
      <c r="AI8" s="28">
        <f t="shared" si="0"/>
        <v>93</v>
      </c>
      <c r="AJ8" s="28">
        <f t="shared" si="1"/>
        <v>201</v>
      </c>
      <c r="AK8" s="29">
        <f>(AJ8/AJ12)*100</f>
        <v>8.309218685407194</v>
      </c>
      <c r="AL8" s="30">
        <f>INT(AJ8/(AJ12/11))</f>
        <v>0</v>
      </c>
      <c r="AM8" s="30">
        <f>MOD(AJ8,AJ12/11)</f>
        <v>201</v>
      </c>
      <c r="AN8" s="28">
        <v>1</v>
      </c>
      <c r="AO8" s="30">
        <f t="shared" si="2"/>
        <v>1</v>
      </c>
    </row>
    <row r="9" spans="1:41" s="31" customFormat="1" ht="19.5" customHeight="1" thickBot="1" thickTop="1">
      <c r="A9" s="32" t="s">
        <v>56</v>
      </c>
      <c r="B9" s="33">
        <v>22</v>
      </c>
      <c r="C9" s="34">
        <v>21</v>
      </c>
      <c r="D9" s="34">
        <v>13</v>
      </c>
      <c r="E9" s="25">
        <f t="shared" si="3"/>
        <v>56</v>
      </c>
      <c r="F9" s="35">
        <v>6</v>
      </c>
      <c r="G9" s="34">
        <v>1</v>
      </c>
      <c r="H9" s="34">
        <v>0</v>
      </c>
      <c r="I9" s="34">
        <v>0</v>
      </c>
      <c r="J9" s="34">
        <v>0</v>
      </c>
      <c r="K9" s="36">
        <v>3</v>
      </c>
      <c r="L9" s="36">
        <v>0</v>
      </c>
      <c r="M9" s="36">
        <v>0</v>
      </c>
      <c r="N9" s="36">
        <v>0</v>
      </c>
      <c r="O9" s="34"/>
      <c r="P9" s="34">
        <v>0</v>
      </c>
      <c r="Q9" s="34">
        <v>1</v>
      </c>
      <c r="R9" s="34">
        <v>2</v>
      </c>
      <c r="S9" s="34">
        <v>1</v>
      </c>
      <c r="T9" s="34">
        <v>4</v>
      </c>
      <c r="U9" s="34">
        <v>0</v>
      </c>
      <c r="V9" s="34">
        <v>8</v>
      </c>
      <c r="W9" s="34"/>
      <c r="X9" s="34">
        <v>1</v>
      </c>
      <c r="Y9" s="34">
        <v>1</v>
      </c>
      <c r="Z9" s="34">
        <v>1</v>
      </c>
      <c r="AA9" s="34">
        <v>1</v>
      </c>
      <c r="AB9" s="34">
        <v>1</v>
      </c>
      <c r="AC9" s="34">
        <v>4</v>
      </c>
      <c r="AD9" s="34">
        <v>0</v>
      </c>
      <c r="AE9" s="34">
        <v>1</v>
      </c>
      <c r="AF9" s="34">
        <v>1</v>
      </c>
      <c r="AG9" s="34">
        <v>1</v>
      </c>
      <c r="AH9" s="36">
        <v>8</v>
      </c>
      <c r="AI9" s="37">
        <f t="shared" si="0"/>
        <v>46</v>
      </c>
      <c r="AJ9" s="37">
        <f t="shared" si="1"/>
        <v>102</v>
      </c>
      <c r="AK9" s="38">
        <f>(AJ9/AJ12)*100</f>
        <v>4.216618437370815</v>
      </c>
      <c r="AL9" s="39">
        <f>INT(AJ9/(AJ12/11))</f>
        <v>0</v>
      </c>
      <c r="AM9" s="39">
        <f>MOD(AJ9,AJ12/11)</f>
        <v>102</v>
      </c>
      <c r="AN9" s="37">
        <v>1</v>
      </c>
      <c r="AO9" s="39">
        <f t="shared" si="2"/>
        <v>1</v>
      </c>
    </row>
    <row r="10" spans="1:41" s="31" customFormat="1" ht="19.5" customHeight="1" thickBot="1" thickTop="1">
      <c r="A10" s="41" t="s">
        <v>46</v>
      </c>
      <c r="B10" s="42">
        <v>0</v>
      </c>
      <c r="C10" s="43">
        <v>1</v>
      </c>
      <c r="D10" s="44">
        <v>0</v>
      </c>
      <c r="E10" s="25">
        <f t="shared" si="3"/>
        <v>1</v>
      </c>
      <c r="F10" s="45">
        <v>2</v>
      </c>
      <c r="G10" s="43">
        <v>1</v>
      </c>
      <c r="H10" s="43">
        <v>0</v>
      </c>
      <c r="I10" s="43">
        <v>0</v>
      </c>
      <c r="J10" s="43">
        <v>3</v>
      </c>
      <c r="K10" s="46">
        <v>1</v>
      </c>
      <c r="L10" s="46">
        <v>0</v>
      </c>
      <c r="M10" s="46">
        <v>0</v>
      </c>
      <c r="N10" s="46">
        <v>2</v>
      </c>
      <c r="O10" s="43"/>
      <c r="P10" s="43">
        <v>0</v>
      </c>
      <c r="Q10" s="43">
        <v>0</v>
      </c>
      <c r="R10" s="43">
        <v>5</v>
      </c>
      <c r="S10" s="43">
        <v>7</v>
      </c>
      <c r="T10" s="43">
        <v>9</v>
      </c>
      <c r="U10" s="43">
        <v>0</v>
      </c>
      <c r="V10" s="43">
        <v>4</v>
      </c>
      <c r="W10" s="43"/>
      <c r="X10" s="43">
        <v>2</v>
      </c>
      <c r="Y10" s="43">
        <v>0</v>
      </c>
      <c r="Z10" s="43">
        <v>3</v>
      </c>
      <c r="AA10" s="43">
        <v>4</v>
      </c>
      <c r="AB10" s="43">
        <v>1</v>
      </c>
      <c r="AC10" s="43">
        <v>6</v>
      </c>
      <c r="AD10" s="43">
        <v>0</v>
      </c>
      <c r="AE10" s="43">
        <v>0</v>
      </c>
      <c r="AF10" s="43">
        <v>0</v>
      </c>
      <c r="AG10" s="43">
        <v>1</v>
      </c>
      <c r="AH10" s="46">
        <v>5</v>
      </c>
      <c r="AI10" s="28">
        <f t="shared" si="0"/>
        <v>56</v>
      </c>
      <c r="AJ10" s="28">
        <f t="shared" si="1"/>
        <v>57</v>
      </c>
      <c r="AK10" s="29"/>
      <c r="AL10" s="30">
        <f>INT(AJ10/(AJ12/11))</f>
        <v>0</v>
      </c>
      <c r="AM10" s="30"/>
      <c r="AN10" s="47"/>
      <c r="AO10" s="30">
        <f t="shared" si="2"/>
        <v>0</v>
      </c>
    </row>
    <row r="11" spans="1:41" s="31" customFormat="1" ht="25.5" customHeight="1" thickBot="1" thickTop="1">
      <c r="A11" s="48" t="s">
        <v>47</v>
      </c>
      <c r="B11" s="49">
        <v>0</v>
      </c>
      <c r="C11" s="50">
        <v>1</v>
      </c>
      <c r="D11" s="51">
        <v>0</v>
      </c>
      <c r="E11" s="25">
        <f t="shared" si="3"/>
        <v>1</v>
      </c>
      <c r="F11" s="50">
        <v>1</v>
      </c>
      <c r="G11" s="50">
        <v>0</v>
      </c>
      <c r="H11" s="50">
        <v>0</v>
      </c>
      <c r="I11" s="50">
        <v>0</v>
      </c>
      <c r="J11" s="50">
        <v>0</v>
      </c>
      <c r="K11" s="50">
        <v>3</v>
      </c>
      <c r="L11" s="50">
        <v>0</v>
      </c>
      <c r="M11" s="50">
        <v>0</v>
      </c>
      <c r="N11" s="50">
        <v>0</v>
      </c>
      <c r="O11" s="50"/>
      <c r="P11" s="50">
        <v>0</v>
      </c>
      <c r="Q11" s="50">
        <v>0</v>
      </c>
      <c r="R11" s="50">
        <v>0</v>
      </c>
      <c r="S11" s="50">
        <v>0</v>
      </c>
      <c r="T11" s="50">
        <v>1</v>
      </c>
      <c r="U11" s="50">
        <v>0</v>
      </c>
      <c r="V11" s="50">
        <v>0</v>
      </c>
      <c r="W11" s="50"/>
      <c r="X11" s="50">
        <v>3</v>
      </c>
      <c r="Y11" s="50">
        <v>1</v>
      </c>
      <c r="Z11" s="50">
        <v>1</v>
      </c>
      <c r="AA11" s="50">
        <v>0</v>
      </c>
      <c r="AB11" s="50">
        <v>0</v>
      </c>
      <c r="AC11" s="50">
        <v>3</v>
      </c>
      <c r="AD11" s="50">
        <v>0</v>
      </c>
      <c r="AE11" s="50">
        <v>2</v>
      </c>
      <c r="AF11" s="50">
        <v>0</v>
      </c>
      <c r="AG11" s="50">
        <v>0</v>
      </c>
      <c r="AH11" s="52">
        <v>0</v>
      </c>
      <c r="AI11" s="37">
        <f t="shared" si="0"/>
        <v>15</v>
      </c>
      <c r="AJ11" s="37">
        <f t="shared" si="1"/>
        <v>16</v>
      </c>
      <c r="AK11" s="38"/>
      <c r="AL11" s="39"/>
      <c r="AM11" s="39"/>
      <c r="AN11" s="37"/>
      <c r="AO11" s="39"/>
    </row>
    <row r="12" spans="1:42" s="56" customFormat="1" ht="19.5" customHeight="1" thickBot="1" thickTop="1">
      <c r="A12" s="53" t="s">
        <v>48</v>
      </c>
      <c r="B12" s="37">
        <f>SUM(B4:B9)</f>
        <v>259</v>
      </c>
      <c r="C12" s="37">
        <f>SUM(C4:C9)</f>
        <v>297</v>
      </c>
      <c r="D12" s="37">
        <f>SUM(D4:D9)</f>
        <v>239</v>
      </c>
      <c r="E12" s="37">
        <f>SUM(E4:E9)</f>
        <v>795</v>
      </c>
      <c r="F12" s="37">
        <f aca="true" t="shared" si="4" ref="F12:AH12">SUM(F4:F9)</f>
        <v>214</v>
      </c>
      <c r="G12" s="37">
        <f t="shared" si="4"/>
        <v>60</v>
      </c>
      <c r="H12" s="37">
        <f t="shared" si="4"/>
        <v>49</v>
      </c>
      <c r="I12" s="37">
        <f t="shared" si="4"/>
        <v>18</v>
      </c>
      <c r="J12" s="37">
        <f t="shared" si="4"/>
        <v>43</v>
      </c>
      <c r="K12" s="37">
        <f t="shared" si="4"/>
        <v>73</v>
      </c>
      <c r="L12" s="37">
        <f t="shared" si="4"/>
        <v>26</v>
      </c>
      <c r="M12" s="37">
        <f t="shared" si="4"/>
        <v>19</v>
      </c>
      <c r="N12" s="37">
        <f t="shared" si="4"/>
        <v>29</v>
      </c>
      <c r="O12" s="37">
        <f t="shared" si="4"/>
        <v>0</v>
      </c>
      <c r="P12" s="37">
        <f t="shared" si="4"/>
        <v>18</v>
      </c>
      <c r="Q12" s="37">
        <f t="shared" si="4"/>
        <v>56</v>
      </c>
      <c r="R12" s="37">
        <f t="shared" si="4"/>
        <v>99</v>
      </c>
      <c r="S12" s="37">
        <f t="shared" si="4"/>
        <v>53</v>
      </c>
      <c r="T12" s="37">
        <f t="shared" si="4"/>
        <v>46</v>
      </c>
      <c r="U12" s="37">
        <f>SUM(U4:U11)</f>
        <v>20</v>
      </c>
      <c r="V12" s="37">
        <f t="shared" si="4"/>
        <v>97</v>
      </c>
      <c r="W12" s="37">
        <f t="shared" si="4"/>
        <v>0</v>
      </c>
      <c r="X12" s="37">
        <f t="shared" si="4"/>
        <v>203</v>
      </c>
      <c r="Y12" s="37">
        <f t="shared" si="4"/>
        <v>36</v>
      </c>
      <c r="Z12" s="37">
        <f t="shared" si="4"/>
        <v>43</v>
      </c>
      <c r="AA12" s="37">
        <f t="shared" si="4"/>
        <v>29</v>
      </c>
      <c r="AB12" s="37">
        <f t="shared" si="4"/>
        <v>24</v>
      </c>
      <c r="AC12" s="37">
        <f t="shared" si="4"/>
        <v>135</v>
      </c>
      <c r="AD12" s="37">
        <f t="shared" si="4"/>
        <v>34</v>
      </c>
      <c r="AE12" s="37">
        <f t="shared" si="4"/>
        <v>104</v>
      </c>
      <c r="AF12" s="37">
        <f t="shared" si="4"/>
        <v>17</v>
      </c>
      <c r="AG12" s="37">
        <f t="shared" si="4"/>
        <v>36</v>
      </c>
      <c r="AH12" s="37">
        <f t="shared" si="4"/>
        <v>43</v>
      </c>
      <c r="AI12" s="37">
        <f t="shared" si="0"/>
        <v>1624</v>
      </c>
      <c r="AJ12" s="37">
        <f t="shared" si="1"/>
        <v>2419</v>
      </c>
      <c r="AK12" s="38">
        <f>SUM(AK4:AK10)</f>
        <v>99.99999999999999</v>
      </c>
      <c r="AL12" s="54">
        <f>SUM(AL4:AL10)</f>
        <v>8</v>
      </c>
      <c r="AM12" s="55"/>
      <c r="AN12" s="55"/>
      <c r="AO12" s="54">
        <f>SUM(AO4:AO10)</f>
        <v>11</v>
      </c>
      <c r="AP12" s="31"/>
    </row>
    <row r="13" spans="1:42" s="56" customFormat="1" ht="19.5" customHeight="1" thickBot="1" thickTop="1">
      <c r="A13" s="53" t="s">
        <v>49</v>
      </c>
      <c r="B13" s="37">
        <f>SUM(B4:B10)</f>
        <v>259</v>
      </c>
      <c r="C13" s="37">
        <f>SUM(C4:C10)</f>
        <v>298</v>
      </c>
      <c r="D13" s="37">
        <f>SUM(D4:D10)</f>
        <v>239</v>
      </c>
      <c r="E13" s="37">
        <f>SUM(E4:E10)</f>
        <v>796</v>
      </c>
      <c r="F13" s="37">
        <f aca="true" t="shared" si="5" ref="F13:AH13">SUM(F4:F10)</f>
        <v>216</v>
      </c>
      <c r="G13" s="37">
        <f t="shared" si="5"/>
        <v>61</v>
      </c>
      <c r="H13" s="37">
        <f t="shared" si="5"/>
        <v>49</v>
      </c>
      <c r="I13" s="37">
        <f t="shared" si="5"/>
        <v>18</v>
      </c>
      <c r="J13" s="37">
        <f t="shared" si="5"/>
        <v>46</v>
      </c>
      <c r="K13" s="37">
        <f t="shared" si="5"/>
        <v>74</v>
      </c>
      <c r="L13" s="37">
        <f t="shared" si="5"/>
        <v>26</v>
      </c>
      <c r="M13" s="37">
        <f t="shared" si="5"/>
        <v>19</v>
      </c>
      <c r="N13" s="37">
        <f t="shared" si="5"/>
        <v>31</v>
      </c>
      <c r="O13" s="37">
        <f t="shared" si="5"/>
        <v>0</v>
      </c>
      <c r="P13" s="37">
        <f t="shared" si="5"/>
        <v>18</v>
      </c>
      <c r="Q13" s="37">
        <f t="shared" si="5"/>
        <v>56</v>
      </c>
      <c r="R13" s="37">
        <f t="shared" si="5"/>
        <v>104</v>
      </c>
      <c r="S13" s="37">
        <f t="shared" si="5"/>
        <v>60</v>
      </c>
      <c r="T13" s="37">
        <f t="shared" si="5"/>
        <v>55</v>
      </c>
      <c r="U13" s="37">
        <f>SUM(U4:U11)</f>
        <v>20</v>
      </c>
      <c r="V13" s="37">
        <f t="shared" si="5"/>
        <v>101</v>
      </c>
      <c r="W13" s="37">
        <f t="shared" si="5"/>
        <v>0</v>
      </c>
      <c r="X13" s="37">
        <f t="shared" si="5"/>
        <v>205</v>
      </c>
      <c r="Y13" s="37">
        <f t="shared" si="5"/>
        <v>36</v>
      </c>
      <c r="Z13" s="37">
        <f t="shared" si="5"/>
        <v>46</v>
      </c>
      <c r="AA13" s="37">
        <f t="shared" si="5"/>
        <v>33</v>
      </c>
      <c r="AB13" s="37">
        <f t="shared" si="5"/>
        <v>25</v>
      </c>
      <c r="AC13" s="37">
        <f t="shared" si="5"/>
        <v>141</v>
      </c>
      <c r="AD13" s="37">
        <f t="shared" si="5"/>
        <v>34</v>
      </c>
      <c r="AE13" s="37">
        <f t="shared" si="5"/>
        <v>104</v>
      </c>
      <c r="AF13" s="37">
        <f t="shared" si="5"/>
        <v>17</v>
      </c>
      <c r="AG13" s="37">
        <f t="shared" si="5"/>
        <v>37</v>
      </c>
      <c r="AH13" s="37">
        <f t="shared" si="5"/>
        <v>48</v>
      </c>
      <c r="AI13" s="37">
        <f t="shared" si="0"/>
        <v>1680</v>
      </c>
      <c r="AJ13" s="37">
        <f t="shared" si="1"/>
        <v>2476</v>
      </c>
      <c r="AK13" s="38"/>
      <c r="AL13" s="54"/>
      <c r="AM13" s="55"/>
      <c r="AN13" s="55"/>
      <c r="AO13" s="54"/>
      <c r="AP13" s="31"/>
    </row>
    <row r="14" spans="1:41" ht="19.5" customHeight="1" thickBot="1" thickTop="1">
      <c r="A14" s="57" t="s">
        <v>50</v>
      </c>
      <c r="B14" s="58">
        <f>SUM(B4:B11)</f>
        <v>259</v>
      </c>
      <c r="C14" s="58">
        <f aca="true" t="shared" si="6" ref="C14:AH14">SUM(C4:C11)</f>
        <v>299</v>
      </c>
      <c r="D14" s="58">
        <f t="shared" si="6"/>
        <v>239</v>
      </c>
      <c r="E14" s="58">
        <f>SUM(B14:D14)</f>
        <v>797</v>
      </c>
      <c r="F14" s="58">
        <f t="shared" si="6"/>
        <v>217</v>
      </c>
      <c r="G14" s="58">
        <f t="shared" si="6"/>
        <v>61</v>
      </c>
      <c r="H14" s="58">
        <f t="shared" si="6"/>
        <v>49</v>
      </c>
      <c r="I14" s="58">
        <f t="shared" si="6"/>
        <v>18</v>
      </c>
      <c r="J14" s="58">
        <f t="shared" si="6"/>
        <v>46</v>
      </c>
      <c r="K14" s="58">
        <f t="shared" si="6"/>
        <v>77</v>
      </c>
      <c r="L14" s="58">
        <f t="shared" si="6"/>
        <v>26</v>
      </c>
      <c r="M14" s="58">
        <f t="shared" si="6"/>
        <v>19</v>
      </c>
      <c r="N14" s="58">
        <f t="shared" si="6"/>
        <v>31</v>
      </c>
      <c r="O14" s="58">
        <f t="shared" si="6"/>
        <v>0</v>
      </c>
      <c r="P14" s="58">
        <f t="shared" si="6"/>
        <v>18</v>
      </c>
      <c r="Q14" s="58">
        <f t="shared" si="6"/>
        <v>56</v>
      </c>
      <c r="R14" s="58">
        <f t="shared" si="6"/>
        <v>104</v>
      </c>
      <c r="S14" s="58">
        <f t="shared" si="6"/>
        <v>60</v>
      </c>
      <c r="T14" s="58">
        <f t="shared" si="6"/>
        <v>56</v>
      </c>
      <c r="U14" s="58">
        <f t="shared" si="6"/>
        <v>20</v>
      </c>
      <c r="V14" s="58">
        <f t="shared" si="6"/>
        <v>101</v>
      </c>
      <c r="W14" s="58">
        <f t="shared" si="6"/>
        <v>0</v>
      </c>
      <c r="X14" s="58">
        <f t="shared" si="6"/>
        <v>208</v>
      </c>
      <c r="Y14" s="58">
        <f t="shared" si="6"/>
        <v>37</v>
      </c>
      <c r="Z14" s="58">
        <f t="shared" si="6"/>
        <v>47</v>
      </c>
      <c r="AA14" s="58">
        <f t="shared" si="6"/>
        <v>33</v>
      </c>
      <c r="AB14" s="58">
        <f t="shared" si="6"/>
        <v>25</v>
      </c>
      <c r="AC14" s="58">
        <f t="shared" si="6"/>
        <v>144</v>
      </c>
      <c r="AD14" s="58">
        <f t="shared" si="6"/>
        <v>34</v>
      </c>
      <c r="AE14" s="58">
        <f t="shared" si="6"/>
        <v>106</v>
      </c>
      <c r="AF14" s="58">
        <f t="shared" si="6"/>
        <v>17</v>
      </c>
      <c r="AG14" s="58">
        <f t="shared" si="6"/>
        <v>37</v>
      </c>
      <c r="AH14" s="59">
        <f t="shared" si="6"/>
        <v>48</v>
      </c>
      <c r="AI14" s="58">
        <f t="shared" si="0"/>
        <v>1695</v>
      </c>
      <c r="AJ14" s="58">
        <f t="shared" si="1"/>
        <v>2492</v>
      </c>
      <c r="AK14" s="60"/>
      <c r="AL14" s="60"/>
      <c r="AM14" s="60"/>
      <c r="AN14" s="60"/>
      <c r="AO14" s="60"/>
    </row>
    <row r="15" spans="1:41" ht="33.75" customHeight="1" thickTop="1">
      <c r="A15" s="84" t="s">
        <v>59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</row>
    <row r="16" ht="19.5" customHeight="1" thickBot="1"/>
    <row r="17" spans="1:41" ht="42.75" customHeight="1" thickTop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4"/>
      <c r="V17" s="85" t="s">
        <v>51</v>
      </c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7"/>
      <c r="AJ17" s="88" t="s">
        <v>52</v>
      </c>
      <c r="AK17" s="88"/>
      <c r="AL17" s="88"/>
      <c r="AM17" s="88"/>
      <c r="AN17" s="65"/>
      <c r="AO17" s="1"/>
    </row>
    <row r="18" spans="2:41" ht="18.75" customHeight="1">
      <c r="B18" s="66" t="s">
        <v>41</v>
      </c>
      <c r="C18" s="67">
        <f aca="true" t="shared" si="7" ref="C18:C23">AK4</f>
        <v>27.90409260024804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8"/>
      <c r="V18" s="69"/>
      <c r="W18" s="70"/>
      <c r="X18" s="70"/>
      <c r="Y18" s="70"/>
      <c r="Z18" s="70"/>
      <c r="AA18" s="80" t="s">
        <v>39</v>
      </c>
      <c r="AB18" s="80"/>
      <c r="AC18" s="70"/>
      <c r="AD18" s="80" t="s">
        <v>37</v>
      </c>
      <c r="AE18" s="80"/>
      <c r="AF18" s="80"/>
      <c r="AG18" s="70"/>
      <c r="AH18" s="70"/>
      <c r="AI18" s="71"/>
      <c r="AJ18" s="81" t="s">
        <v>53</v>
      </c>
      <c r="AK18" s="81"/>
      <c r="AL18" s="63"/>
      <c r="AM18" s="63" t="s">
        <v>54</v>
      </c>
      <c r="AN18" s="63"/>
      <c r="AO18" s="63"/>
    </row>
    <row r="19" spans="2:41" ht="19.5" customHeight="1">
      <c r="B19" s="66" t="s">
        <v>42</v>
      </c>
      <c r="C19" s="67">
        <f t="shared" si="7"/>
        <v>25.38238941711451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89" t="s">
        <v>41</v>
      </c>
      <c r="V19" s="90"/>
      <c r="W19" s="90"/>
      <c r="X19" s="90"/>
      <c r="Y19" s="90"/>
      <c r="Z19" s="70"/>
      <c r="AA19" s="80"/>
      <c r="AB19" s="80"/>
      <c r="AC19" s="70"/>
      <c r="AD19" s="80"/>
      <c r="AE19" s="80"/>
      <c r="AF19" s="80"/>
      <c r="AG19" s="70"/>
      <c r="AH19" s="70"/>
      <c r="AI19" s="71"/>
      <c r="AJ19" s="63"/>
      <c r="AK19" s="63"/>
      <c r="AL19" s="63"/>
      <c r="AM19" s="63"/>
      <c r="AN19" s="63"/>
      <c r="AO19" s="63"/>
    </row>
    <row r="20" spans="2:41" ht="19.5" customHeight="1">
      <c r="B20" s="66" t="s">
        <v>43</v>
      </c>
      <c r="C20" s="67">
        <f t="shared" si="7"/>
        <v>13.22860686233981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89" t="s">
        <v>58</v>
      </c>
      <c r="V20" s="90"/>
      <c r="W20" s="90"/>
      <c r="X20" s="90"/>
      <c r="Y20" s="90"/>
      <c r="Z20" s="70"/>
      <c r="AA20" s="80"/>
      <c r="AB20" s="80"/>
      <c r="AC20" s="70"/>
      <c r="AD20" s="80"/>
      <c r="AE20" s="80"/>
      <c r="AF20" s="80"/>
      <c r="AG20" s="70"/>
      <c r="AH20" s="70"/>
      <c r="AI20" s="71"/>
      <c r="AJ20" s="63"/>
      <c r="AK20" s="63"/>
      <c r="AL20" s="63">
        <v>2</v>
      </c>
      <c r="AN20" s="63"/>
      <c r="AO20" s="63"/>
    </row>
    <row r="21" spans="2:41" ht="19.5" customHeight="1">
      <c r="B21" s="66" t="s">
        <v>44</v>
      </c>
      <c r="C21" s="67">
        <f t="shared" si="7"/>
        <v>20.959073997519635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72" t="s">
        <v>43</v>
      </c>
      <c r="V21" s="73"/>
      <c r="W21" s="73"/>
      <c r="X21" s="73"/>
      <c r="Y21" s="73"/>
      <c r="Z21" s="70"/>
      <c r="AA21" s="80"/>
      <c r="AB21" s="80"/>
      <c r="AC21" s="70"/>
      <c r="AD21" s="80"/>
      <c r="AE21" s="80"/>
      <c r="AF21" s="80"/>
      <c r="AG21" s="70"/>
      <c r="AH21" s="70"/>
      <c r="AI21" s="71"/>
      <c r="AJ21" s="63"/>
      <c r="AK21" s="63"/>
      <c r="AL21" s="63">
        <v>3</v>
      </c>
      <c r="AN21" s="63"/>
      <c r="AO21" s="63"/>
    </row>
    <row r="22" spans="2:41" ht="19.5" customHeight="1">
      <c r="B22" s="74" t="s">
        <v>45</v>
      </c>
      <c r="C22" s="67">
        <f t="shared" si="7"/>
        <v>8.309218685407194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89" t="s">
        <v>44</v>
      </c>
      <c r="V22" s="90"/>
      <c r="W22" s="90"/>
      <c r="X22" s="90"/>
      <c r="Y22" s="90"/>
      <c r="Z22" s="75"/>
      <c r="AA22" s="80"/>
      <c r="AB22" s="80"/>
      <c r="AC22" s="75"/>
      <c r="AD22" s="91"/>
      <c r="AE22" s="91"/>
      <c r="AF22" s="91"/>
      <c r="AG22" s="75"/>
      <c r="AH22" s="75"/>
      <c r="AI22" s="76"/>
      <c r="AJ22" s="63"/>
      <c r="AK22" s="63"/>
      <c r="AL22" s="63">
        <v>4</v>
      </c>
      <c r="AN22" s="63"/>
      <c r="AO22" s="63"/>
    </row>
    <row r="23" spans="2:41" ht="19.5" customHeight="1">
      <c r="B23" s="66" t="s">
        <v>56</v>
      </c>
      <c r="C23" s="67">
        <f t="shared" si="7"/>
        <v>4.216618437370815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100" t="s">
        <v>45</v>
      </c>
      <c r="V23" s="101"/>
      <c r="W23" s="101"/>
      <c r="X23" s="101"/>
      <c r="Y23" s="101"/>
      <c r="Z23" s="75"/>
      <c r="AA23" s="80"/>
      <c r="AB23" s="80"/>
      <c r="AC23" s="75"/>
      <c r="AD23" s="91"/>
      <c r="AE23" s="91"/>
      <c r="AF23" s="91"/>
      <c r="AG23" s="75"/>
      <c r="AH23" s="75"/>
      <c r="AI23" s="76"/>
      <c r="AJ23" s="63"/>
      <c r="AK23" s="63"/>
      <c r="AL23" s="63">
        <v>5</v>
      </c>
      <c r="AN23" s="63"/>
      <c r="AO23" s="63"/>
    </row>
    <row r="24" spans="2:41" ht="19.5" customHeight="1" thickBot="1">
      <c r="B24" s="66"/>
      <c r="C24" s="67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97" t="s">
        <v>56</v>
      </c>
      <c r="V24" s="98"/>
      <c r="W24" s="98"/>
      <c r="X24" s="98"/>
      <c r="Y24" s="99"/>
      <c r="Z24" s="77"/>
      <c r="AA24" s="92"/>
      <c r="AB24" s="93"/>
      <c r="AC24" s="77"/>
      <c r="AD24" s="94"/>
      <c r="AE24" s="95"/>
      <c r="AF24" s="96"/>
      <c r="AG24" s="77"/>
      <c r="AH24" s="77"/>
      <c r="AI24" s="78"/>
      <c r="AJ24" s="63"/>
      <c r="AK24" s="63"/>
      <c r="AL24" s="63">
        <v>6</v>
      </c>
      <c r="AN24" s="63"/>
      <c r="AO24" s="63"/>
    </row>
    <row r="25" spans="1:41" ht="19.5" customHeight="1" thickTop="1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79"/>
      <c r="V25" s="70"/>
      <c r="W25" s="70"/>
      <c r="X25" s="70"/>
      <c r="Y25" s="70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>
        <v>7</v>
      </c>
      <c r="AN25" s="63"/>
      <c r="AO25" s="63"/>
    </row>
    <row r="26" spans="1:41" ht="19.5" customHeight="1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V26" s="88" t="s">
        <v>55</v>
      </c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63"/>
      <c r="AK26" s="63"/>
      <c r="AL26" s="63">
        <v>8</v>
      </c>
      <c r="AN26" s="63"/>
      <c r="AO26" s="63"/>
    </row>
    <row r="27" spans="1:42" ht="19.5" customHeigh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V27" s="81"/>
      <c r="W27" s="81"/>
      <c r="X27" s="81"/>
      <c r="Y27" s="63"/>
      <c r="Z27" s="81"/>
      <c r="AA27" s="81"/>
      <c r="AB27" s="81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</row>
    <row r="28" spans="22:42" ht="19.5" customHeight="1">
      <c r="V28" s="81"/>
      <c r="W28" s="81"/>
      <c r="X28" s="81"/>
      <c r="Y28" s="63"/>
      <c r="Z28" s="81"/>
      <c r="AA28" s="81"/>
      <c r="AB28" s="81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</row>
    <row r="29" spans="22:42" ht="19.5" customHeight="1"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</row>
  </sheetData>
  <sheetProtection/>
  <mergeCells count="29">
    <mergeCell ref="V28:X28"/>
    <mergeCell ref="Z28:AB28"/>
    <mergeCell ref="U23:Y23"/>
    <mergeCell ref="AA23:AB23"/>
    <mergeCell ref="V26:AI26"/>
    <mergeCell ref="V27:X27"/>
    <mergeCell ref="Z27:AB27"/>
    <mergeCell ref="U24:Y24"/>
    <mergeCell ref="AD23:AF23"/>
    <mergeCell ref="AA24:AB24"/>
    <mergeCell ref="AA21:AB21"/>
    <mergeCell ref="AD21:AF21"/>
    <mergeCell ref="AD22:AF22"/>
    <mergeCell ref="AD24:AF24"/>
    <mergeCell ref="U22:Y22"/>
    <mergeCell ref="AA22:AB22"/>
    <mergeCell ref="U20:Y20"/>
    <mergeCell ref="AA20:AB20"/>
    <mergeCell ref="AD20:AF20"/>
    <mergeCell ref="U19:Y19"/>
    <mergeCell ref="AA19:AB19"/>
    <mergeCell ref="AD19:AF19"/>
    <mergeCell ref="AA18:AB18"/>
    <mergeCell ref="AD18:AF18"/>
    <mergeCell ref="AJ18:AK18"/>
    <mergeCell ref="A1:AO1"/>
    <mergeCell ref="A15:AO15"/>
    <mergeCell ref="V17:AI17"/>
    <mergeCell ref="AJ17:AM17"/>
  </mergeCells>
  <printOptions/>
  <pageMargins left="0.1968503937007874" right="0.1968503937007874" top="0.15748031496062992" bottom="0.15748031496062992" header="0.31496062992125984" footer="0.31496062992125984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KORINA</dc:creator>
  <cp:keywords/>
  <dc:description/>
  <cp:lastModifiedBy>*</cp:lastModifiedBy>
  <cp:lastPrinted>2012-05-28T10:53:14Z</cp:lastPrinted>
  <dcterms:created xsi:type="dcterms:W3CDTF">2009-05-18T10:49:17Z</dcterms:created>
  <dcterms:modified xsi:type="dcterms:W3CDTF">2012-05-31T02:52:33Z</dcterms:modified>
  <cp:category/>
  <cp:version/>
  <cp:contentType/>
  <cp:contentStatus/>
</cp:coreProperties>
</file>